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71.14\eggrafa\Μονάδα Β2\4. ΜΑΘΗΤΕΙΑ\ΝΕΑ ΠΡΟΣΚΛΗΣΗ ΜΑΘΗΤΕΙΑ 2023-2028\Θεσμικό πλαίσιο\4. ΚΥΑ ΑΜΟΙΒΗΣ ΜΑΘΗΤΕΥΟΜΕΝΩΝ\"/>
    </mc:Choice>
  </mc:AlternateContent>
  <bookViews>
    <workbookView xWindow="0" yWindow="0" windowWidth="28800" windowHeight="10020"/>
  </bookViews>
  <sheets>
    <sheet name="ΑΣΦ.ΕΙΣΦ.ΜΑΘ. ΑΝΕΥ ΤΕΚΑ" sheetId="1" r:id="rId1"/>
    <sheet name="ΑΣΦ ΕΙΣΦ. ΜΑΘ. ΜΕ ΤΕΚΑ" sheetId="2" r:id="rId2"/>
  </sheets>
  <definedNames>
    <definedName name="_xlnm.Print_Area" localSheetId="1">'ΑΣΦ ΕΙΣΦ. ΜΑΘ. ΜΕ ΤΕΚΑ'!$A$1:$M$42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" l="1"/>
  <c r="M13" i="2"/>
  <c r="J14" i="2"/>
  <c r="J15" i="2" s="1"/>
  <c r="G14" i="2"/>
  <c r="G13" i="2"/>
  <c r="D14" i="2"/>
  <c r="D13" i="2"/>
  <c r="L15" i="2"/>
  <c r="K15" i="2"/>
  <c r="I15" i="2"/>
  <c r="H15" i="2"/>
  <c r="G15" i="2"/>
  <c r="F15" i="2"/>
  <c r="E15" i="2"/>
  <c r="C15" i="2"/>
  <c r="B15" i="2"/>
  <c r="B5" i="2"/>
  <c r="M17" i="2" s="1"/>
  <c r="E13" i="1"/>
  <c r="D13" i="1"/>
  <c r="C13" i="1"/>
  <c r="B13" i="1"/>
  <c r="B5" i="1"/>
  <c r="B15" i="1" s="1"/>
  <c r="C15" i="1" l="1"/>
  <c r="D15" i="1"/>
  <c r="J17" i="2"/>
  <c r="J18" i="2" s="1"/>
  <c r="C17" i="2"/>
  <c r="H17" i="2"/>
  <c r="H18" i="2" s="1"/>
  <c r="D17" i="2"/>
  <c r="D18" i="2" s="1"/>
  <c r="F17" i="2"/>
  <c r="F18" i="2" s="1"/>
  <c r="F19" i="2" s="1"/>
  <c r="K17" i="2"/>
  <c r="K18" i="2" s="1"/>
  <c r="B17" i="2"/>
  <c r="G17" i="2"/>
  <c r="G18" i="2" s="1"/>
  <c r="L17" i="2"/>
  <c r="L18" i="2" s="1"/>
  <c r="L19" i="2" s="1"/>
  <c r="D15" i="2"/>
  <c r="M15" i="2"/>
  <c r="E17" i="2"/>
  <c r="I17" i="2"/>
  <c r="I18" i="2" s="1"/>
  <c r="I19" i="2" s="1"/>
  <c r="E15" i="1"/>
  <c r="M18" i="2"/>
  <c r="C18" i="2"/>
  <c r="C19" i="2" s="1"/>
  <c r="L21" i="2" l="1"/>
  <c r="L24" i="2"/>
  <c r="B18" i="2"/>
  <c r="F21" i="2"/>
  <c r="F24" i="2"/>
  <c r="I21" i="2"/>
  <c r="I24" i="2"/>
  <c r="E18" i="2"/>
  <c r="E20" i="2" s="1"/>
  <c r="C21" i="2"/>
  <c r="C24" i="2"/>
  <c r="M20" i="2"/>
  <c r="K20" i="2"/>
  <c r="J20" i="2"/>
  <c r="H20" i="2"/>
  <c r="G20" i="2"/>
  <c r="K19" i="2"/>
  <c r="H19" i="2"/>
  <c r="J19" i="2"/>
  <c r="G19" i="2"/>
  <c r="D19" i="2"/>
  <c r="E16" i="1"/>
  <c r="E18" i="1" s="1"/>
  <c r="E21" i="1" s="1"/>
  <c r="E22" i="1" s="1"/>
  <c r="D16" i="1"/>
  <c r="D18" i="1" s="1"/>
  <c r="C16" i="1"/>
  <c r="C18" i="1" s="1"/>
  <c r="C21" i="1" s="1"/>
  <c r="C22" i="1" s="1"/>
  <c r="B16" i="1"/>
  <c r="B17" i="1" s="1"/>
  <c r="E19" i="2" l="1"/>
  <c r="E24" i="2" s="1"/>
  <c r="B20" i="2"/>
  <c r="B19" i="2"/>
  <c r="J24" i="2"/>
  <c r="K22" i="2"/>
  <c r="K23" i="2" s="1"/>
  <c r="K24" i="2"/>
  <c r="E22" i="2"/>
  <c r="E23" i="2" s="1"/>
  <c r="H22" i="2"/>
  <c r="H23" i="2" s="1"/>
  <c r="H24" i="2"/>
  <c r="B18" i="1"/>
  <c r="B21" i="1" s="1"/>
  <c r="B22" i="1" s="1"/>
  <c r="D17" i="1"/>
  <c r="D23" i="1" s="1"/>
  <c r="G21" i="2"/>
  <c r="G24" i="2"/>
  <c r="J21" i="2"/>
  <c r="H21" i="2"/>
  <c r="K21" i="2"/>
  <c r="M19" i="2"/>
  <c r="M24" i="2" s="1"/>
  <c r="E17" i="1"/>
  <c r="E23" i="1" s="1"/>
  <c r="C17" i="1"/>
  <c r="D21" i="1"/>
  <c r="D22" i="1" s="1"/>
  <c r="E21" i="2" l="1"/>
  <c r="B23" i="1"/>
  <c r="B24" i="2"/>
  <c r="B22" i="2"/>
  <c r="B23" i="2" s="1"/>
  <c r="B19" i="1"/>
  <c r="D19" i="1"/>
  <c r="C19" i="1"/>
  <c r="C23" i="1"/>
  <c r="D20" i="2"/>
  <c r="D24" i="2" s="1"/>
  <c r="B21" i="2"/>
  <c r="M21" i="2"/>
  <c r="E19" i="1"/>
  <c r="D21" i="2" l="1"/>
</calcChain>
</file>

<file path=xl/sharedStrings.xml><?xml version="1.0" encoding="utf-8"?>
<sst xmlns="http://schemas.openxmlformats.org/spreadsheetml/2006/main" count="95" uniqueCount="53">
  <si>
    <t>332095</t>
  </si>
  <si>
    <t>Σπουδαστές σε Προγράμματα Μαθητείας (ΒΑΡΕΑ-ΕΤΕΑΕΠ)</t>
  </si>
  <si>
    <t>Σπουδαστές σε Προγράμματα Μαθητείας (ΜΙΚΤΑ-ΕΤΕΑΕΠ &amp; ΕΠΑΓΓΕΛΜΑΤΙΚΟΣ ΚΙΝΔΥΝΟΣ)</t>
  </si>
  <si>
    <t>Σπουδαστές σε Προγράμματα Μαθητείας (ΒΑΡΕΑ-ΕΤΕΑΕΠ &amp; ΕΠΑΓΓΕΛΜΑΤΙΚΟΣ ΚΙΝΔΥΝΟΣ)</t>
  </si>
  <si>
    <t>3311</t>
  </si>
  <si>
    <t>3312</t>
  </si>
  <si>
    <t>3313</t>
  </si>
  <si>
    <t>0083</t>
  </si>
  <si>
    <t>000744</t>
  </si>
  <si>
    <t>000745</t>
  </si>
  <si>
    <t>Μεταλυκειακό Έτος - Τάξη Μαθητείας 2023-2024</t>
  </si>
  <si>
    <t>Κωδικός Ειδικότητας</t>
  </si>
  <si>
    <t>Κωδικός Πακέτου Κάλυψης (Κ.Π.Κ.)</t>
  </si>
  <si>
    <t>Κωδικός Δραστηριότητας (Κ.Α.Δ.)</t>
  </si>
  <si>
    <t>Ποσοστό ασφαλιστικών εισφορών Μαθητευόμενου</t>
  </si>
  <si>
    <t xml:space="preserve">Ημερομίσθιο μαθητείας </t>
  </si>
  <si>
    <t>Επιβαρύνσεις εργοδοτών και μαθητευόμενων &amp; ασφαλιστικές εισφορές</t>
  </si>
  <si>
    <t>Ποσοστό ασφαλιστικών εισφορών Εργοδότη</t>
  </si>
  <si>
    <t>Σύνολο ασφαλιστικών εισφορών</t>
  </si>
  <si>
    <t>Ασφαλιστικές εισφορές Εργοδότη</t>
  </si>
  <si>
    <t>Ασφαλιστικές εισφορές Μαθητευόμενου</t>
  </si>
  <si>
    <t>Ημερομίσθιο μαθητείας 
(95% του κατώτατου ημερομίσθιου εργατοτεχνίτη)</t>
  </si>
  <si>
    <t>Σπουδαστές σε Προγράμματα Μαθητείας (ΜΙΚΤΑ-ΕΤΕΑΕΠ)</t>
  </si>
  <si>
    <t>Στις λοιπές περιπτώσεις απουσίας ο μαθητευόμενος δεν δικαιούται αμοιβή και δεν καταβάλλονται ασφαλιστικές εισφορές.</t>
  </si>
  <si>
    <t>Καθαρό ποσό που αποδίδεται στο μαθητευόμενο για κάθε ημέρα του προγράμματος μάθησης σε εργασιακό χώρο</t>
  </si>
  <si>
    <t>Το καθαρό ποσό που αποδίδεται στον μαθητευόμενο καταβάλλεται εξ ολοκλήρου από το Υ.ΠΑΙ.Θ.Α μέσω της Επιτελικής Δομής ΕΣΠΑ (Επιδότηση Υ.ΠΑΙ.Θ.Α)</t>
  </si>
  <si>
    <t>Επιβάρυνση Εργοδότη 
[οι νόμιμες ασφαλιστικές εισφορές (εργοδότη και μαθητευόμενου) καταβάλλονται στον e-Ε.Φ.Κ.Α. από τον εργοδότη για κάθε ημέρα του προγράμματος μάθησης σε εργασιακό χώρο]</t>
  </si>
  <si>
    <t>Ειδική περίπτωση</t>
  </si>
  <si>
    <t>ΑΠΔ e-ΕΦΚΑ</t>
  </si>
  <si>
    <t>ΑΠΔ ΤΕΚΑ</t>
  </si>
  <si>
    <t>Σύνολο</t>
  </si>
  <si>
    <t>Αναλυτική Περιοδική Δήλωση (ΑΠΔ)</t>
  </si>
  <si>
    <t>ΑΣΦΑΛΙΣΜΕΝΟΙ ΤΕΚΑ - Σπουδαστές σε Πρόγραμμα Μαθητείας (ΤΕΚΑ)</t>
  </si>
  <si>
    <t xml:space="preserve">8005 
ΠΡΟΓΡΑΜΜΑΤΑ ΜΑΘΗΤΕΙΑΣ ΓΙΑ ΕΠΑΓΓΕΛΜΑΤΙΚΗ ΕΚΠΑΙΔΕΥΣΗ ΚΑΙ ΚΑΤΑΡΤΙΣΗ </t>
  </si>
  <si>
    <t>Σπουδαστές σε Προγράμματα Μαθητείας (ΜΙΚΤΑ)-ΧΩΡΙΣ ΕΠΙΚΟΥΡΙΚΟ</t>
  </si>
  <si>
    <t>Σπουδαστές σε Προγράμματα Μαθητείας (ΒΑΡΕΑ)-ΧΩΡΙΣ ΕΠΙΚΟΥΡΙΚΟ</t>
  </si>
  <si>
    <t>ΑΣΦΑΛΙΣΜΕΝΟΙ
ΤΕΚΑ - Σπουδαστές σε Πρόγραμμα Μαθητείας (ΒΑΡΕΑ –ΤΕΚΑ)</t>
  </si>
  <si>
    <t>Ποσό στο οποίο υπολογίζονται οι ασφαλιστικές εισφορές 
(στο ήμισυ του ημερομισθίου μαθητείας)</t>
  </si>
  <si>
    <t>Σπουδαστές σε Προγράμματα Μαθητείας (ΜΙΚΤΑ&amp;ΕΠΑΓΓΕΛΜΑΤΙΚΟ ΚΙΝΔΥΝΟ)-ΧΩΡΙΣ ΕΠΙΚΟΥΡΙΚΟ</t>
  </si>
  <si>
    <t>Σπουδαστές σε Προγράμματα Μαθητείας (ΒΑΡΕΑ&amp;ΕΠΑΓΓΕΛΜΑΤΙΚΟ ΚΙΝΔΥΝΟ)-ΧΩΡΙΣ ΕΠΙΚΟΥΡΙΚΟ</t>
  </si>
  <si>
    <t>Τις ημέρες επίσημης αργίας δεν πραγματοποιείται το πρόγραμμα μάθησης σε εργασιακό χώρο, ο μαθητευόμενος δεν δικαιούται αμοιβή και δεν καταβάλλονται ασφαλιστικές εισφορές.</t>
  </si>
  <si>
    <t>Οι μαθητευόμενοι αμείβονται αποκλειστικά μέσω τραπεζικού λογαριασμού στον οποίο οφείλουν να είναι πρώτοι δικαιούχοι.</t>
  </si>
  <si>
    <t>Οι εργοδότες αποστέλλουν στο ΕΠΑ.Λ. τεκμήρια εξόφλησης της αμοιβής των μαθητευόμενων, για τις περιπτώσεις που αυτή προβλέπεται (κανονική και αναρρωτική άδεια).</t>
  </si>
  <si>
    <t xml:space="preserve">ΑΠΔ: στο πεδίο Ημέρες Ασφάλισης, καταχωρούνται οι ημέρες που προκύπτουν από την πραγματική απασχόληση του μαθητευόμενου.
</t>
  </si>
  <si>
    <t>ΑΠΔ: το πεδίο Τύπος Αποδοχών, συμπληρώνεται ανάλογα με το είδος των αποδοχών των μαθητευόμενων, κατά τα γνωστά.</t>
  </si>
  <si>
    <t>Στις περιπτώσεις κανονικής άδειας οι εργοδότες καταβάλουν εξ ολοκλήρου το καθαρό ποσό στους μαθητευομένους + τις νόμιμες ασφαλιστικές εισφορές (εργοδότη και μαθητευόμενου).</t>
  </si>
  <si>
    <t>Στις περιπτώσεις απουσίας λόγω ασθένειας εφαρμόζονται οι διατάξεις των άρθρων 657-658 του Α.Κ. και οι εργοδότες καταβάλουν εξ ολοκλήρου το αναλογούμενο καθαρό ποσό στους μαθητευομένους + τις νόμιμες ασφαλιστικές εισφορές (εργοδότη και μαθητευόμενου).</t>
  </si>
  <si>
    <t>Κατώτατο ημερομίσθιο εργατοτεχνίτη</t>
  </si>
  <si>
    <t>Κωδικός Δραστηριότητας (Κ.Α.Δ.) 0083 : ΤΑΜΕΙΟ ΕΠΙΚΟΥΡΙΚΗΣ ΚΕΦΑΛΑΙΟΠΟΙΗΤΙΚΗΣ ΑΣΦΑΛΙΣΗΣ (Τ.Ε.Κ.Α.).</t>
  </si>
  <si>
    <t>Ειδική περίπτωση 9: ΕΞΑΙΡΟΥΜΕΝΟΙ ΑΠΟ ΤΗΝ ΑΣΦΑΛΙΣΗ ΙΚΑ – ΕΤΕΑΕΠ - τ. ΕΤΕΑ ΛΟΓΩ ΥΠΑΓΩΓΗΣ ΣΤΗΝ ΕΠΙΚΟΥΡΙΚΗ ΑΣΦΑΛΙΣΗ ΑΛΛΟΥ ΦΟΡΕΑ.</t>
  </si>
  <si>
    <t xml:space="preserve">ΑΠΔ:  στο πεδίο Ημέρες Ασφάλισης, καταχωρούνται οι ημέρες που προκύπτουν από την πραγματική απασχόληση του μαθητευόμενου.
</t>
  </si>
  <si>
    <t>Στις περιπτώσεις απουσίας λόγω ασθένειας εφαρμόζονται οι διατάξεις των άρθρων 657-658 του Α.Κ. και οι εργοδότες καταβάλουν εξ ολοκλήρου το αναλογούμενο καθαρό ποσό στους μαθητευομένους  + τις νόμιμες ασφαλιστικές εισφορές (εργοδότη και μαθητευόμενου).</t>
  </si>
  <si>
    <t>Αμοιβή και ασφαλιστική κάλυψη Μαθητευόμενων σύμφωνα με την Υπουργική Απόφαση Αριθμ. 25058/2024 (ΦΕΚ 1974/Β/29-3-2024) και εγκύκλιοι 20/2022 και 7/2023 του e-ΕΦΚΑ - με ΤΕΚΑ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</si>
</sst>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10" fontId="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 wrapText="1"/>
    </xf>
    <xf numFmtId="8" fontId="3" fillId="4" borderId="2" xfId="1" applyNumberFormat="1" applyFont="1" applyFill="1" applyBorder="1" applyAlignment="1">
      <alignment horizontal="center" vertical="center"/>
    </xf>
    <xf numFmtId="8" fontId="4" fillId="0" borderId="2" xfId="1" applyNumberFormat="1" applyFont="1" applyFill="1" applyBorder="1" applyAlignment="1">
      <alignment horizontal="center" vertical="center"/>
    </xf>
    <xf numFmtId="8" fontId="3" fillId="5" borderId="2" xfId="1" applyNumberFormat="1" applyFont="1" applyFill="1" applyBorder="1" applyAlignment="1">
      <alignment horizontal="center" vertical="center"/>
    </xf>
    <xf numFmtId="44" fontId="0" fillId="3" borderId="2" xfId="2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8" fontId="3" fillId="4" borderId="5" xfId="1" applyNumberFormat="1" applyFont="1" applyFill="1" applyBorder="1" applyAlignment="1">
      <alignment horizontal="center" vertical="center"/>
    </xf>
    <xf numFmtId="8" fontId="4" fillId="0" borderId="5" xfId="1" applyNumberFormat="1" applyFont="1" applyFill="1" applyBorder="1" applyAlignment="1">
      <alignment horizontal="center" vertical="center"/>
    </xf>
    <xf numFmtId="8" fontId="3" fillId="5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44" fontId="3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8" fontId="3" fillId="4" borderId="1" xfId="1" applyNumberFormat="1" applyFont="1" applyFill="1" applyBorder="1" applyAlignment="1">
      <alignment horizontal="center" vertical="center"/>
    </xf>
    <xf numFmtId="8" fontId="4" fillId="0" borderId="1" xfId="1" applyNumberFormat="1" applyFont="1" applyFill="1" applyBorder="1" applyAlignment="1">
      <alignment horizontal="center" vertical="center"/>
    </xf>
    <xf numFmtId="8" fontId="3" fillId="5" borderId="1" xfId="1" applyNumberFormat="1" applyFont="1" applyFill="1" applyBorder="1" applyAlignment="1">
      <alignment horizontal="center" vertical="center"/>
    </xf>
    <xf numFmtId="8" fontId="3" fillId="6" borderId="1" xfId="1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8" fontId="3" fillId="4" borderId="3" xfId="1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9" fontId="3" fillId="4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4" fontId="3" fillId="2" borderId="6" xfId="1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44" fontId="3" fillId="0" borderId="6" xfId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44" fontId="3" fillId="2" borderId="5" xfId="2" quotePrefix="1" applyFont="1" applyFill="1" applyBorder="1" applyAlignment="1">
      <alignment horizontal="center" vertical="center" wrapText="1"/>
    </xf>
    <xf numFmtId="0" fontId="3" fillId="2" borderId="5" xfId="2" quotePrefix="1" applyNumberFormat="1" applyFont="1" applyFill="1" applyBorder="1" applyAlignment="1">
      <alignment horizontal="center" vertical="center" wrapText="1"/>
    </xf>
    <xf numFmtId="44" fontId="0" fillId="3" borderId="5" xfId="2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2" applyNumberFormat="1" applyFont="1" applyFill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2" borderId="13" xfId="2" applyNumberFormat="1" applyFont="1" applyFill="1" applyBorder="1" applyAlignment="1">
      <alignment horizontal="center" vertical="center"/>
    </xf>
    <xf numFmtId="44" fontId="3" fillId="2" borderId="14" xfId="2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10" fontId="0" fillId="0" borderId="15" xfId="0" applyNumberFormat="1" applyFont="1" applyFill="1" applyBorder="1" applyAlignment="1">
      <alignment horizontal="center" vertical="center" wrapText="1"/>
    </xf>
    <xf numFmtId="10" fontId="0" fillId="0" borderId="15" xfId="0" applyNumberFormat="1" applyFont="1" applyFill="1" applyBorder="1" applyAlignment="1">
      <alignment horizontal="center" vertical="center"/>
    </xf>
    <xf numFmtId="44" fontId="0" fillId="3" borderId="15" xfId="2" applyFont="1" applyFill="1" applyBorder="1" applyAlignment="1">
      <alignment horizontal="center" vertical="center"/>
    </xf>
    <xf numFmtId="8" fontId="3" fillId="4" borderId="15" xfId="1" applyNumberFormat="1" applyFont="1" applyFill="1" applyBorder="1" applyAlignment="1">
      <alignment horizontal="center" vertical="center"/>
    </xf>
    <xf numFmtId="8" fontId="4" fillId="0" borderId="15" xfId="1" applyNumberFormat="1" applyFont="1" applyFill="1" applyBorder="1" applyAlignment="1">
      <alignment horizontal="center" vertical="center"/>
    </xf>
    <xf numFmtId="49" fontId="3" fillId="2" borderId="13" xfId="2" applyNumberFormat="1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8" fontId="3" fillId="5" borderId="15" xfId="1" applyNumberFormat="1" applyFont="1" applyFill="1" applyBorder="1" applyAlignment="1">
      <alignment horizontal="center" vertical="center"/>
    </xf>
    <xf numFmtId="8" fontId="3" fillId="4" borderId="16" xfId="1" applyNumberFormat="1" applyFont="1" applyFill="1" applyBorder="1" applyAlignment="1">
      <alignment horizontal="center" vertical="center"/>
    </xf>
    <xf numFmtId="8" fontId="3" fillId="4" borderId="17" xfId="1" applyNumberFormat="1" applyFont="1" applyFill="1" applyBorder="1" applyAlignment="1">
      <alignment horizontal="center" vertical="center"/>
    </xf>
    <xf numFmtId="8" fontId="3" fillId="4" borderId="4" xfId="1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4" fontId="3" fillId="0" borderId="18" xfId="1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/>
    </xf>
    <xf numFmtId="9" fontId="3" fillId="4" borderId="18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44" fontId="3" fillId="2" borderId="21" xfId="2" applyFont="1" applyFill="1" applyBorder="1" applyAlignment="1">
      <alignment horizontal="center" vertical="center"/>
    </xf>
    <xf numFmtId="44" fontId="3" fillId="2" borderId="2" xfId="2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8" fontId="3" fillId="2" borderId="15" xfId="1" applyNumberFormat="1" applyFont="1" applyFill="1" applyBorder="1" applyAlignment="1">
      <alignment horizontal="center" vertical="center"/>
    </xf>
    <xf numFmtId="8" fontId="3" fillId="2" borderId="5" xfId="1" applyNumberFormat="1" applyFont="1" applyFill="1" applyBorder="1" applyAlignment="1">
      <alignment horizontal="center" vertical="center"/>
    </xf>
    <xf numFmtId="8" fontId="3" fillId="2" borderId="2" xfId="1" applyNumberFormat="1" applyFont="1" applyFill="1" applyBorder="1" applyAlignment="1">
      <alignment horizontal="center" vertical="center"/>
    </xf>
    <xf numFmtId="8" fontId="3" fillId="6" borderId="15" xfId="1" applyNumberFormat="1" applyFont="1" applyFill="1" applyBorder="1" applyAlignment="1">
      <alignment horizontal="center" vertical="center"/>
    </xf>
    <xf numFmtId="8" fontId="3" fillId="6" borderId="5" xfId="1" applyNumberFormat="1" applyFont="1" applyFill="1" applyBorder="1" applyAlignment="1">
      <alignment horizontal="center" vertical="center"/>
    </xf>
    <xf numFmtId="8" fontId="3" fillId="6" borderId="2" xfId="1" applyNumberFormat="1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</cellXfs>
  <cellStyles count="3">
    <cellStyle name="Κανονικό" xfId="0" builtinId="0"/>
    <cellStyle name="Νομισματική μονάδα" xfId="1" builtinId="4"/>
    <cellStyle name="Νομισματική μονάδα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33</xdr:row>
      <xdr:rowOff>28575</xdr:rowOff>
    </xdr:from>
    <xdr:to>
      <xdr:col>3</xdr:col>
      <xdr:colOff>1885950</xdr:colOff>
      <xdr:row>38</xdr:row>
      <xdr:rowOff>31623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8496300"/>
          <a:ext cx="7962900" cy="955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36</xdr:row>
      <xdr:rowOff>9525</xdr:rowOff>
    </xdr:from>
    <xdr:to>
      <xdr:col>8</xdr:col>
      <xdr:colOff>390525</xdr:colOff>
      <xdr:row>41</xdr:row>
      <xdr:rowOff>12573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9239250"/>
          <a:ext cx="7962900" cy="95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32"/>
  <sheetViews>
    <sheetView tabSelected="1" workbookViewId="0">
      <selection activeCell="B13" sqref="B13"/>
    </sheetView>
  </sheetViews>
  <sheetFormatPr defaultRowHeight="15" x14ac:dyDescent="0.25"/>
  <cols>
    <col min="1" max="1" width="61.7109375" style="11" customWidth="1"/>
    <col min="2" max="2" width="26" style="11" customWidth="1"/>
    <col min="3" max="3" width="24.28515625" style="11" customWidth="1"/>
    <col min="4" max="4" width="31.140625" style="11" customWidth="1"/>
    <col min="5" max="5" width="32.140625" style="11" customWidth="1"/>
    <col min="6" max="16384" width="9.140625" style="11"/>
  </cols>
  <sheetData>
    <row r="1" spans="1:5" ht="24" customHeight="1" thickBot="1" x14ac:dyDescent="0.3">
      <c r="A1" s="101" t="s">
        <v>10</v>
      </c>
      <c r="B1" s="102"/>
      <c r="C1" s="102"/>
      <c r="D1" s="102"/>
      <c r="E1" s="103"/>
    </row>
    <row r="2" spans="1:5" ht="25.5" customHeight="1" thickBot="1" x14ac:dyDescent="0.3">
      <c r="A2" s="118" t="s">
        <v>52</v>
      </c>
      <c r="B2" s="119"/>
      <c r="C2" s="119"/>
      <c r="D2" s="119"/>
      <c r="E2" s="120"/>
    </row>
    <row r="3" spans="1:5" s="13" customFormat="1" ht="15.75" thickBot="1" x14ac:dyDescent="0.3">
      <c r="A3" s="12"/>
      <c r="B3" s="12"/>
      <c r="C3" s="12"/>
      <c r="D3" s="12"/>
      <c r="E3" s="12"/>
    </row>
    <row r="4" spans="1:5" ht="15.75" thickBot="1" x14ac:dyDescent="0.3">
      <c r="A4" s="50" t="s">
        <v>47</v>
      </c>
      <c r="B4" s="51">
        <v>37.07</v>
      </c>
    </row>
    <row r="5" spans="1:5" s="14" customFormat="1" ht="30.75" thickBot="1" x14ac:dyDescent="0.3">
      <c r="A5" s="48" t="s">
        <v>21</v>
      </c>
      <c r="B5" s="49">
        <f>B4*95/100</f>
        <v>35.22</v>
      </c>
    </row>
    <row r="6" spans="1:5" s="14" customFormat="1" ht="15.75" thickBot="1" x14ac:dyDescent="0.3">
      <c r="A6" s="15"/>
      <c r="B6" s="16"/>
    </row>
    <row r="7" spans="1:5" ht="30" customHeight="1" thickBot="1" x14ac:dyDescent="0.3">
      <c r="A7" s="44" t="s">
        <v>13</v>
      </c>
      <c r="B7" s="107" t="s">
        <v>33</v>
      </c>
      <c r="C7" s="108"/>
      <c r="D7" s="108"/>
      <c r="E7" s="109"/>
    </row>
    <row r="8" spans="1:5" x14ac:dyDescent="0.25">
      <c r="A8" s="35" t="s">
        <v>11</v>
      </c>
      <c r="B8" s="20" t="s">
        <v>0</v>
      </c>
      <c r="C8" s="33">
        <v>332096</v>
      </c>
      <c r="D8" s="33">
        <v>332097</v>
      </c>
      <c r="E8" s="33">
        <v>332098</v>
      </c>
    </row>
    <row r="9" spans="1:5" ht="60" x14ac:dyDescent="0.25">
      <c r="A9" s="34" t="s">
        <v>16</v>
      </c>
      <c r="B9" s="21" t="s">
        <v>22</v>
      </c>
      <c r="C9" s="21" t="s">
        <v>1</v>
      </c>
      <c r="D9" s="34" t="s">
        <v>2</v>
      </c>
      <c r="E9" s="34" t="s">
        <v>3</v>
      </c>
    </row>
    <row r="10" spans="1:5" x14ac:dyDescent="0.25">
      <c r="A10" s="36" t="s">
        <v>12</v>
      </c>
      <c r="B10" s="22">
        <v>3310</v>
      </c>
      <c r="C10" s="32" t="s">
        <v>4</v>
      </c>
      <c r="D10" s="32" t="s">
        <v>5</v>
      </c>
      <c r="E10" s="32" t="s">
        <v>6</v>
      </c>
    </row>
    <row r="11" spans="1:5" x14ac:dyDescent="0.25">
      <c r="A11" s="37" t="s">
        <v>14</v>
      </c>
      <c r="B11" s="23">
        <v>1.6500000000000001E-2</v>
      </c>
      <c r="C11" s="23">
        <v>1.6500000000000001E-2</v>
      </c>
      <c r="D11" s="23">
        <v>1.6500000000000001E-2</v>
      </c>
      <c r="E11" s="23">
        <v>1.6500000000000001E-2</v>
      </c>
    </row>
    <row r="12" spans="1:5" x14ac:dyDescent="0.25">
      <c r="A12" s="37" t="s">
        <v>17</v>
      </c>
      <c r="B12" s="24">
        <v>0.34510000000000002</v>
      </c>
      <c r="C12" s="24">
        <v>0.40110000000000001</v>
      </c>
      <c r="D12" s="24">
        <v>0.35510000000000003</v>
      </c>
      <c r="E12" s="24">
        <v>0.41110000000000002</v>
      </c>
    </row>
    <row r="13" spans="1:5" x14ac:dyDescent="0.25">
      <c r="A13" s="37" t="s">
        <v>18</v>
      </c>
      <c r="B13" s="24">
        <f>SUM(B11:B12)</f>
        <v>0.36159999999999998</v>
      </c>
      <c r="C13" s="24">
        <f>SUM(C11:C12)</f>
        <v>0.41760000000000003</v>
      </c>
      <c r="D13" s="24">
        <f>SUM(D11:D12)</f>
        <v>0.37159999999999999</v>
      </c>
      <c r="E13" s="24">
        <f>SUM(E11:E12)</f>
        <v>0.42759999999999998</v>
      </c>
    </row>
    <row r="14" spans="1:5" x14ac:dyDescent="0.25">
      <c r="A14" s="25"/>
      <c r="B14" s="25"/>
      <c r="C14" s="25"/>
      <c r="D14" s="25"/>
      <c r="E14" s="25"/>
    </row>
    <row r="15" spans="1:5" x14ac:dyDescent="0.25">
      <c r="A15" s="38" t="s">
        <v>15</v>
      </c>
      <c r="B15" s="26">
        <f>B5</f>
        <v>35.22</v>
      </c>
      <c r="C15" s="26">
        <f>B5</f>
        <v>35.22</v>
      </c>
      <c r="D15" s="26">
        <f>B5</f>
        <v>35.22</v>
      </c>
      <c r="E15" s="26">
        <f>B5</f>
        <v>35.22</v>
      </c>
    </row>
    <row r="16" spans="1:5" ht="30" x14ac:dyDescent="0.25">
      <c r="A16" s="39" t="s">
        <v>37</v>
      </c>
      <c r="B16" s="27">
        <f>B15/2</f>
        <v>17.61</v>
      </c>
      <c r="C16" s="27">
        <f>C15/2</f>
        <v>17.61</v>
      </c>
      <c r="D16" s="27">
        <f>D15/2</f>
        <v>17.61</v>
      </c>
      <c r="E16" s="27">
        <f>E15/2</f>
        <v>17.61</v>
      </c>
    </row>
    <row r="17" spans="1:5" x14ac:dyDescent="0.25">
      <c r="A17" s="40" t="s">
        <v>19</v>
      </c>
      <c r="B17" s="27">
        <f>B16*B12</f>
        <v>6.08</v>
      </c>
      <c r="C17" s="27">
        <f>C16*C12</f>
        <v>7.06</v>
      </c>
      <c r="D17" s="27">
        <f>D16*D12</f>
        <v>6.25</v>
      </c>
      <c r="E17" s="27">
        <f>E16*E12</f>
        <v>7.24</v>
      </c>
    </row>
    <row r="18" spans="1:5" x14ac:dyDescent="0.25">
      <c r="A18" s="40" t="s">
        <v>20</v>
      </c>
      <c r="B18" s="27">
        <f>B16*B11</f>
        <v>0.28999999999999998</v>
      </c>
      <c r="C18" s="27">
        <f>C16*C11</f>
        <v>0.28999999999999998</v>
      </c>
      <c r="D18" s="27">
        <f>D16*D11</f>
        <v>0.28999999999999998</v>
      </c>
      <c r="E18" s="27">
        <f>E16*E11</f>
        <v>0.28999999999999998</v>
      </c>
    </row>
    <row r="19" spans="1:5" x14ac:dyDescent="0.25">
      <c r="A19" s="41" t="s">
        <v>18</v>
      </c>
      <c r="B19" s="28">
        <f>B17+B18</f>
        <v>6.37</v>
      </c>
      <c r="C19" s="28">
        <f>C17+C18</f>
        <v>7.35</v>
      </c>
      <c r="D19" s="28">
        <f>D17+D18</f>
        <v>6.54</v>
      </c>
      <c r="E19" s="28">
        <f>E17+E18</f>
        <v>7.53</v>
      </c>
    </row>
    <row r="20" spans="1:5" x14ac:dyDescent="0.25">
      <c r="A20" s="25"/>
      <c r="B20" s="25"/>
      <c r="C20" s="25"/>
      <c r="D20" s="25"/>
      <c r="E20" s="25"/>
    </row>
    <row r="21" spans="1:5" ht="30" x14ac:dyDescent="0.25">
      <c r="A21" s="42" t="s">
        <v>24</v>
      </c>
      <c r="B21" s="29">
        <f>B15-B18</f>
        <v>34.93</v>
      </c>
      <c r="C21" s="29">
        <f>C15-C18</f>
        <v>34.93</v>
      </c>
      <c r="D21" s="29">
        <f>D15-D18</f>
        <v>34.93</v>
      </c>
      <c r="E21" s="29">
        <f>E15-E18</f>
        <v>34.93</v>
      </c>
    </row>
    <row r="22" spans="1:5" ht="45" x14ac:dyDescent="0.25">
      <c r="A22" s="36" t="s">
        <v>25</v>
      </c>
      <c r="B22" s="30">
        <f>B21</f>
        <v>34.93</v>
      </c>
      <c r="C22" s="30">
        <f>C21</f>
        <v>34.93</v>
      </c>
      <c r="D22" s="30">
        <f>D21</f>
        <v>34.93</v>
      </c>
      <c r="E22" s="30">
        <f>E21</f>
        <v>34.93</v>
      </c>
    </row>
    <row r="23" spans="1:5" ht="75.75" thickBot="1" x14ac:dyDescent="0.3">
      <c r="A23" s="43" t="s">
        <v>26</v>
      </c>
      <c r="B23" s="31">
        <f>B17+B18</f>
        <v>6.37</v>
      </c>
      <c r="C23" s="31">
        <f>C17+C18</f>
        <v>7.35</v>
      </c>
      <c r="D23" s="31">
        <f>D17+D18</f>
        <v>6.54</v>
      </c>
      <c r="E23" s="31">
        <f>E17+E18</f>
        <v>7.53</v>
      </c>
    </row>
    <row r="25" spans="1:5" s="17" customFormat="1" x14ac:dyDescent="0.25">
      <c r="A25" s="100" t="s">
        <v>43</v>
      </c>
      <c r="B25" s="100"/>
      <c r="C25" s="100"/>
      <c r="D25" s="100"/>
      <c r="E25" s="100"/>
    </row>
    <row r="26" spans="1:5" s="17" customFormat="1" x14ac:dyDescent="0.25">
      <c r="A26" s="100" t="s">
        <v>44</v>
      </c>
      <c r="B26" s="100"/>
      <c r="C26" s="100"/>
      <c r="D26" s="100"/>
      <c r="E26" s="100"/>
    </row>
    <row r="27" spans="1:5" x14ac:dyDescent="0.25">
      <c r="A27" s="100" t="s">
        <v>45</v>
      </c>
      <c r="B27" s="100"/>
      <c r="C27" s="100"/>
      <c r="D27" s="100"/>
      <c r="E27" s="100"/>
    </row>
    <row r="28" spans="1:5" ht="32.25" customHeight="1" x14ac:dyDescent="0.25">
      <c r="A28" s="100" t="s">
        <v>46</v>
      </c>
      <c r="B28" s="100"/>
      <c r="C28" s="100"/>
      <c r="D28" s="100"/>
      <c r="E28" s="100"/>
    </row>
    <row r="29" spans="1:5" x14ac:dyDescent="0.25">
      <c r="A29" s="110" t="s">
        <v>23</v>
      </c>
      <c r="B29" s="110"/>
      <c r="C29" s="110"/>
      <c r="D29" s="110"/>
      <c r="E29" s="110"/>
    </row>
    <row r="30" spans="1:5" x14ac:dyDescent="0.25">
      <c r="A30" s="110" t="s">
        <v>40</v>
      </c>
      <c r="B30" s="110"/>
      <c r="C30" s="110"/>
      <c r="D30" s="110"/>
      <c r="E30" s="110"/>
    </row>
    <row r="31" spans="1:5" x14ac:dyDescent="0.25">
      <c r="A31" s="100" t="s">
        <v>41</v>
      </c>
      <c r="B31" s="100"/>
      <c r="C31" s="100"/>
      <c r="D31" s="100"/>
      <c r="E31" s="100"/>
    </row>
    <row r="32" spans="1:5" x14ac:dyDescent="0.25">
      <c r="A32" s="100" t="s">
        <v>42</v>
      </c>
      <c r="B32" s="100"/>
      <c r="C32" s="100"/>
      <c r="D32" s="100"/>
      <c r="E32" s="100"/>
    </row>
  </sheetData>
  <mergeCells count="11">
    <mergeCell ref="A32:E32"/>
    <mergeCell ref="A1:E1"/>
    <mergeCell ref="A2:E2"/>
    <mergeCell ref="B7:E7"/>
    <mergeCell ref="A31:E31"/>
    <mergeCell ref="A28:E28"/>
    <mergeCell ref="A27:E27"/>
    <mergeCell ref="A29:E29"/>
    <mergeCell ref="A30:E30"/>
    <mergeCell ref="A25:E25"/>
    <mergeCell ref="A26:E26"/>
  </mergeCells>
  <pageMargins left="0.23622047244094491" right="0.23622047244094491" top="0.23622047244094491" bottom="0.23622047244094491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T35"/>
  <sheetViews>
    <sheetView zoomScaleNormal="100" workbookViewId="0">
      <selection activeCell="C17" sqref="C17"/>
    </sheetView>
  </sheetViews>
  <sheetFormatPr defaultRowHeight="15" x14ac:dyDescent="0.25"/>
  <cols>
    <col min="1" max="1" width="54.140625" style="46" customWidth="1"/>
    <col min="2" max="2" width="19.7109375" style="46" bestFit="1" customWidth="1"/>
    <col min="3" max="3" width="20.5703125" style="46" bestFit="1" customWidth="1"/>
    <col min="4" max="4" width="7.42578125" style="46" bestFit="1" customWidth="1"/>
    <col min="5" max="5" width="19.7109375" style="46" bestFit="1" customWidth="1"/>
    <col min="6" max="6" width="20.7109375" style="46" bestFit="1" customWidth="1"/>
    <col min="7" max="7" width="7.42578125" style="46" bestFit="1" customWidth="1"/>
    <col min="8" max="8" width="24.5703125" style="46" bestFit="1" customWidth="1"/>
    <col min="9" max="9" width="17.5703125" style="46" bestFit="1" customWidth="1"/>
    <col min="10" max="10" width="7.42578125" style="46" bestFit="1" customWidth="1"/>
    <col min="11" max="11" width="24.5703125" style="46" bestFit="1" customWidth="1"/>
    <col min="12" max="12" width="18.140625" style="46" bestFit="1" customWidth="1"/>
    <col min="13" max="13" width="7.42578125" style="46" bestFit="1" customWidth="1"/>
    <col min="14" max="16384" width="9.140625" style="46"/>
  </cols>
  <sheetData>
    <row r="1" spans="1:176" s="11" customFormat="1" ht="24" customHeight="1" thickBot="1" x14ac:dyDescent="0.3">
      <c r="A1" s="101" t="s">
        <v>10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</row>
    <row r="2" spans="1:176" s="11" customFormat="1" ht="24" customHeight="1" thickBot="1" x14ac:dyDescent="0.3">
      <c r="A2" s="104" t="s">
        <v>52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6" s="13" customFormat="1" ht="15.75" thickBot="1" x14ac:dyDescent="0.3">
      <c r="A3" s="12"/>
      <c r="B3" s="12"/>
      <c r="C3" s="12"/>
      <c r="D3" s="12"/>
      <c r="E3" s="12"/>
    </row>
    <row r="4" spans="1:176" s="11" customFormat="1" ht="15.75" thickBot="1" x14ac:dyDescent="0.3">
      <c r="A4" s="50" t="s">
        <v>47</v>
      </c>
      <c r="B4" s="51">
        <v>37.07</v>
      </c>
    </row>
    <row r="5" spans="1:176" s="14" customFormat="1" ht="30.75" thickBot="1" x14ac:dyDescent="0.3">
      <c r="A5" s="48" t="s">
        <v>21</v>
      </c>
      <c r="B5" s="49">
        <f>B4*95/100</f>
        <v>35.22</v>
      </c>
    </row>
    <row r="6" spans="1:176" ht="15.75" thickBot="1" x14ac:dyDescent="0.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76" x14ac:dyDescent="0.25">
      <c r="A7" s="81" t="s">
        <v>13</v>
      </c>
      <c r="B7" s="62">
        <v>8005</v>
      </c>
      <c r="C7" s="63" t="s">
        <v>7</v>
      </c>
      <c r="D7" s="94"/>
      <c r="E7" s="73">
        <v>8005</v>
      </c>
      <c r="F7" s="63" t="s">
        <v>7</v>
      </c>
      <c r="G7" s="94"/>
      <c r="H7" s="75">
        <v>8005</v>
      </c>
      <c r="I7" s="76" t="s">
        <v>7</v>
      </c>
      <c r="J7" s="94"/>
      <c r="K7" s="75">
        <v>8005</v>
      </c>
      <c r="L7" s="76" t="s">
        <v>7</v>
      </c>
      <c r="M7" s="94"/>
    </row>
    <row r="8" spans="1:176" ht="15.75" thickBot="1" x14ac:dyDescent="0.3">
      <c r="A8" s="82" t="s">
        <v>27</v>
      </c>
      <c r="B8" s="64">
        <v>9</v>
      </c>
      <c r="C8" s="7"/>
      <c r="D8" s="95"/>
      <c r="E8" s="64">
        <v>9</v>
      </c>
      <c r="F8" s="7"/>
      <c r="G8" s="95"/>
      <c r="H8" s="64">
        <v>9</v>
      </c>
      <c r="I8" s="7"/>
      <c r="J8" s="95"/>
      <c r="K8" s="64">
        <v>9</v>
      </c>
      <c r="L8" s="7"/>
      <c r="M8" s="95"/>
    </row>
    <row r="9" spans="1:176" ht="15.75" thickBot="1" x14ac:dyDescent="0.3">
      <c r="A9" s="82" t="s">
        <v>11</v>
      </c>
      <c r="B9" s="64">
        <v>332095</v>
      </c>
      <c r="C9" s="59" t="s">
        <v>8</v>
      </c>
      <c r="D9" s="95"/>
      <c r="E9" s="64">
        <v>332096</v>
      </c>
      <c r="F9" s="53" t="s">
        <v>9</v>
      </c>
      <c r="G9" s="95"/>
      <c r="H9" s="64">
        <v>332097</v>
      </c>
      <c r="I9" s="54" t="s">
        <v>8</v>
      </c>
      <c r="J9" s="95"/>
      <c r="K9" s="64">
        <v>332098</v>
      </c>
      <c r="L9" s="53" t="s">
        <v>9</v>
      </c>
      <c r="M9" s="95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1"/>
    </row>
    <row r="10" spans="1:176" x14ac:dyDescent="0.25">
      <c r="A10" s="83" t="s">
        <v>31</v>
      </c>
      <c r="B10" s="65" t="s">
        <v>28</v>
      </c>
      <c r="C10" s="52" t="s">
        <v>29</v>
      </c>
      <c r="D10" s="96"/>
      <c r="E10" s="65" t="s">
        <v>28</v>
      </c>
      <c r="F10" s="52" t="s">
        <v>29</v>
      </c>
      <c r="G10" s="96"/>
      <c r="H10" s="65" t="s">
        <v>28</v>
      </c>
      <c r="I10" s="52" t="s">
        <v>29</v>
      </c>
      <c r="J10" s="96"/>
      <c r="K10" s="65" t="s">
        <v>28</v>
      </c>
      <c r="L10" s="52" t="s">
        <v>29</v>
      </c>
      <c r="M10" s="96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</row>
    <row r="11" spans="1:176" ht="75" x14ac:dyDescent="0.25">
      <c r="A11" s="84" t="s">
        <v>16</v>
      </c>
      <c r="B11" s="66" t="s">
        <v>34</v>
      </c>
      <c r="C11" s="47" t="s">
        <v>32</v>
      </c>
      <c r="D11" s="97" t="s">
        <v>30</v>
      </c>
      <c r="E11" s="66" t="s">
        <v>35</v>
      </c>
      <c r="F11" s="47" t="s">
        <v>36</v>
      </c>
      <c r="G11" s="97" t="s">
        <v>30</v>
      </c>
      <c r="H11" s="66" t="s">
        <v>38</v>
      </c>
      <c r="I11" s="47" t="s">
        <v>32</v>
      </c>
      <c r="J11" s="97" t="s">
        <v>30</v>
      </c>
      <c r="K11" s="66" t="s">
        <v>39</v>
      </c>
      <c r="L11" s="47" t="s">
        <v>36</v>
      </c>
      <c r="M11" s="97" t="s">
        <v>30</v>
      </c>
    </row>
    <row r="12" spans="1:176" x14ac:dyDescent="0.25">
      <c r="A12" s="85" t="s">
        <v>12</v>
      </c>
      <c r="B12" s="67">
        <v>3178</v>
      </c>
      <c r="C12" s="57">
        <v>1218</v>
      </c>
      <c r="D12" s="98"/>
      <c r="E12" s="67">
        <v>3182</v>
      </c>
      <c r="F12" s="58">
        <v>1219</v>
      </c>
      <c r="G12" s="98"/>
      <c r="H12" s="67">
        <v>3179</v>
      </c>
      <c r="I12" s="58">
        <v>1218</v>
      </c>
      <c r="J12" s="98"/>
      <c r="K12" s="67">
        <v>3338</v>
      </c>
      <c r="L12" s="58">
        <v>1219</v>
      </c>
      <c r="M12" s="98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</row>
    <row r="13" spans="1:176" x14ac:dyDescent="0.25">
      <c r="A13" s="86" t="s">
        <v>14</v>
      </c>
      <c r="B13" s="68">
        <v>1.6500000000000001E-2</v>
      </c>
      <c r="C13" s="18">
        <v>0</v>
      </c>
      <c r="D13" s="2">
        <f>B13+C13</f>
        <v>1.6500000000000001E-2</v>
      </c>
      <c r="E13" s="68">
        <v>1.6500000000000001E-2</v>
      </c>
      <c r="F13" s="18">
        <v>0</v>
      </c>
      <c r="G13" s="2">
        <f>E13+F13</f>
        <v>1.6500000000000001E-2</v>
      </c>
      <c r="H13" s="68">
        <v>1.6500000000000001E-2</v>
      </c>
      <c r="I13" s="18">
        <v>0</v>
      </c>
      <c r="J13" s="2">
        <v>1.6500000000000001E-2</v>
      </c>
      <c r="K13" s="68">
        <v>1.6500000000000001E-2</v>
      </c>
      <c r="L13" s="18">
        <v>0</v>
      </c>
      <c r="M13" s="2">
        <f>K13+L13</f>
        <v>1.6500000000000001E-2</v>
      </c>
    </row>
    <row r="14" spans="1:176" x14ac:dyDescent="0.25">
      <c r="A14" s="86" t="s">
        <v>17</v>
      </c>
      <c r="B14" s="69">
        <v>0.28510000000000002</v>
      </c>
      <c r="C14" s="19">
        <v>0.06</v>
      </c>
      <c r="D14" s="2">
        <f>B14+C14</f>
        <v>0.34510000000000002</v>
      </c>
      <c r="E14" s="69">
        <v>0.3211</v>
      </c>
      <c r="F14" s="19">
        <v>0.08</v>
      </c>
      <c r="G14" s="2">
        <f>E14+F14</f>
        <v>0.40110000000000001</v>
      </c>
      <c r="H14" s="68">
        <v>0.29509999999999997</v>
      </c>
      <c r="I14" s="18">
        <v>0.06</v>
      </c>
      <c r="J14" s="2">
        <f>H14+I14</f>
        <v>0.35510000000000003</v>
      </c>
      <c r="K14" s="69">
        <v>0.33110000000000001</v>
      </c>
      <c r="L14" s="19">
        <v>0.08</v>
      </c>
      <c r="M14" s="2">
        <f>K14+L14</f>
        <v>0.41110000000000002</v>
      </c>
    </row>
    <row r="15" spans="1:176" x14ac:dyDescent="0.25">
      <c r="A15" s="86" t="s">
        <v>18</v>
      </c>
      <c r="B15" s="69">
        <f t="shared" ref="B15:M15" si="0">SUM(B13:B14)</f>
        <v>0.30159999999999998</v>
      </c>
      <c r="C15" s="19">
        <f t="shared" si="0"/>
        <v>0.06</v>
      </c>
      <c r="D15" s="1">
        <f t="shared" si="0"/>
        <v>0.36159999999999998</v>
      </c>
      <c r="E15" s="69">
        <f t="shared" si="0"/>
        <v>0.33760000000000001</v>
      </c>
      <c r="F15" s="19">
        <f t="shared" si="0"/>
        <v>0.08</v>
      </c>
      <c r="G15" s="1">
        <f t="shared" si="0"/>
        <v>0.41760000000000003</v>
      </c>
      <c r="H15" s="69">
        <f t="shared" si="0"/>
        <v>0.31159999999999999</v>
      </c>
      <c r="I15" s="19">
        <f t="shared" si="0"/>
        <v>0.06</v>
      </c>
      <c r="J15" s="1">
        <f t="shared" si="0"/>
        <v>0.37159999999999999</v>
      </c>
      <c r="K15" s="69">
        <f t="shared" si="0"/>
        <v>0.34760000000000002</v>
      </c>
      <c r="L15" s="19">
        <f t="shared" si="0"/>
        <v>0.08</v>
      </c>
      <c r="M15" s="1">
        <f t="shared" si="0"/>
        <v>0.42759999999999998</v>
      </c>
    </row>
    <row r="16" spans="1:176" x14ac:dyDescent="0.25">
      <c r="A16" s="87"/>
      <c r="B16" s="70"/>
      <c r="C16" s="55"/>
      <c r="D16" s="6"/>
      <c r="E16" s="74"/>
      <c r="F16" s="56"/>
      <c r="G16" s="6"/>
      <c r="H16" s="74"/>
      <c r="I16" s="56"/>
      <c r="J16" s="6"/>
      <c r="K16" s="74"/>
      <c r="L16" s="56"/>
      <c r="M16" s="6"/>
    </row>
    <row r="17" spans="1:13" x14ac:dyDescent="0.25">
      <c r="A17" s="88" t="s">
        <v>15</v>
      </c>
      <c r="B17" s="71">
        <f t="shared" ref="B17:M17" si="1">$B$5</f>
        <v>35.22</v>
      </c>
      <c r="C17" s="8">
        <f t="shared" si="1"/>
        <v>35.22</v>
      </c>
      <c r="D17" s="3">
        <f t="shared" si="1"/>
        <v>35.22</v>
      </c>
      <c r="E17" s="71">
        <f t="shared" si="1"/>
        <v>35.22</v>
      </c>
      <c r="F17" s="8">
        <f t="shared" si="1"/>
        <v>35.22</v>
      </c>
      <c r="G17" s="3">
        <f t="shared" si="1"/>
        <v>35.22</v>
      </c>
      <c r="H17" s="71">
        <f t="shared" si="1"/>
        <v>35.22</v>
      </c>
      <c r="I17" s="8">
        <f t="shared" si="1"/>
        <v>35.22</v>
      </c>
      <c r="J17" s="3">
        <f t="shared" si="1"/>
        <v>35.22</v>
      </c>
      <c r="K17" s="71">
        <f t="shared" si="1"/>
        <v>35.22</v>
      </c>
      <c r="L17" s="8">
        <f t="shared" si="1"/>
        <v>35.22</v>
      </c>
      <c r="M17" s="3">
        <f t="shared" si="1"/>
        <v>35.22</v>
      </c>
    </row>
    <row r="18" spans="1:13" ht="30" x14ac:dyDescent="0.25">
      <c r="A18" s="89" t="s">
        <v>37</v>
      </c>
      <c r="B18" s="72">
        <f>B17/2</f>
        <v>17.61</v>
      </c>
      <c r="C18" s="9">
        <f>C17/2</f>
        <v>17.61</v>
      </c>
      <c r="D18" s="4">
        <f t="shared" ref="D18:M18" si="2">D17/2</f>
        <v>17.61</v>
      </c>
      <c r="E18" s="72">
        <f t="shared" si="2"/>
        <v>17.61</v>
      </c>
      <c r="F18" s="9">
        <f t="shared" si="2"/>
        <v>17.61</v>
      </c>
      <c r="G18" s="4">
        <f t="shared" si="2"/>
        <v>17.61</v>
      </c>
      <c r="H18" s="72">
        <f t="shared" si="2"/>
        <v>17.61</v>
      </c>
      <c r="I18" s="9">
        <f t="shared" si="2"/>
        <v>17.61</v>
      </c>
      <c r="J18" s="4">
        <f t="shared" si="2"/>
        <v>17.61</v>
      </c>
      <c r="K18" s="72">
        <f t="shared" si="2"/>
        <v>17.61</v>
      </c>
      <c r="L18" s="9">
        <f t="shared" si="2"/>
        <v>17.61</v>
      </c>
      <c r="M18" s="4">
        <f t="shared" si="2"/>
        <v>17.61</v>
      </c>
    </row>
    <row r="19" spans="1:13" x14ac:dyDescent="0.25">
      <c r="A19" s="90" t="s">
        <v>19</v>
      </c>
      <c r="B19" s="72">
        <f>B18*B14</f>
        <v>5.0199999999999996</v>
      </c>
      <c r="C19" s="9">
        <f t="shared" ref="C19:M19" si="3">C18*C14</f>
        <v>1.06</v>
      </c>
      <c r="D19" s="4">
        <f t="shared" si="3"/>
        <v>6.08</v>
      </c>
      <c r="E19" s="72">
        <f t="shared" si="3"/>
        <v>5.65</v>
      </c>
      <c r="F19" s="9">
        <f t="shared" si="3"/>
        <v>1.41</v>
      </c>
      <c r="G19" s="4">
        <f t="shared" si="3"/>
        <v>7.06</v>
      </c>
      <c r="H19" s="72">
        <f t="shared" si="3"/>
        <v>5.2</v>
      </c>
      <c r="I19" s="9">
        <f t="shared" si="3"/>
        <v>1.06</v>
      </c>
      <c r="J19" s="4">
        <f t="shared" si="3"/>
        <v>6.25</v>
      </c>
      <c r="K19" s="72">
        <f t="shared" si="3"/>
        <v>5.83</v>
      </c>
      <c r="L19" s="9">
        <f t="shared" si="3"/>
        <v>1.41</v>
      </c>
      <c r="M19" s="4">
        <f t="shared" si="3"/>
        <v>7.24</v>
      </c>
    </row>
    <row r="20" spans="1:13" x14ac:dyDescent="0.25">
      <c r="A20" s="90" t="s">
        <v>20</v>
      </c>
      <c r="B20" s="72">
        <f>B18*B13</f>
        <v>0.28999999999999998</v>
      </c>
      <c r="C20" s="9">
        <v>0</v>
      </c>
      <c r="D20" s="4">
        <f>B20</f>
        <v>0.28999999999999998</v>
      </c>
      <c r="E20" s="72">
        <f>E18*E13</f>
        <v>0.28999999999999998</v>
      </c>
      <c r="F20" s="9">
        <v>0</v>
      </c>
      <c r="G20" s="4">
        <f>G18*G13</f>
        <v>0.28999999999999998</v>
      </c>
      <c r="H20" s="72">
        <f>H18*H13</f>
        <v>0.28999999999999998</v>
      </c>
      <c r="I20" s="9">
        <v>0</v>
      </c>
      <c r="J20" s="4">
        <f>J18*J13</f>
        <v>0.28999999999999998</v>
      </c>
      <c r="K20" s="72">
        <f>K18*K13</f>
        <v>0.28999999999999998</v>
      </c>
      <c r="L20" s="9">
        <v>0</v>
      </c>
      <c r="M20" s="4">
        <f>M18*M13</f>
        <v>0.28999999999999998</v>
      </c>
    </row>
    <row r="21" spans="1:13" x14ac:dyDescent="0.25">
      <c r="A21" s="91" t="s">
        <v>18</v>
      </c>
      <c r="B21" s="77">
        <f>B19+B20</f>
        <v>5.31</v>
      </c>
      <c r="C21" s="10">
        <f>C19</f>
        <v>1.06</v>
      </c>
      <c r="D21" s="5">
        <f>D19+D20</f>
        <v>6.37</v>
      </c>
      <c r="E21" s="77">
        <f>E19+E20</f>
        <v>5.94</v>
      </c>
      <c r="F21" s="10">
        <f>F19</f>
        <v>1.41</v>
      </c>
      <c r="G21" s="5">
        <f>G19+G20</f>
        <v>7.35</v>
      </c>
      <c r="H21" s="77">
        <f>H19+H20</f>
        <v>5.49</v>
      </c>
      <c r="I21" s="10">
        <f>I19</f>
        <v>1.06</v>
      </c>
      <c r="J21" s="5">
        <f>J19+J20</f>
        <v>6.54</v>
      </c>
      <c r="K21" s="77">
        <f>K19+K20</f>
        <v>6.12</v>
      </c>
      <c r="L21" s="10">
        <f>L19</f>
        <v>1.41</v>
      </c>
      <c r="M21" s="5">
        <f>M19+M20</f>
        <v>7.53</v>
      </c>
    </row>
    <row r="22" spans="1:13" ht="45" x14ac:dyDescent="0.25">
      <c r="A22" s="92" t="s">
        <v>24</v>
      </c>
      <c r="B22" s="115">
        <f>B17-B20</f>
        <v>34.93</v>
      </c>
      <c r="C22" s="116"/>
      <c r="D22" s="117"/>
      <c r="E22" s="115">
        <f>E17-E20</f>
        <v>34.93</v>
      </c>
      <c r="F22" s="116"/>
      <c r="G22" s="117"/>
      <c r="H22" s="115">
        <f>H17-H20</f>
        <v>34.93</v>
      </c>
      <c r="I22" s="116"/>
      <c r="J22" s="117"/>
      <c r="K22" s="115">
        <f>K17-K20</f>
        <v>34.93</v>
      </c>
      <c r="L22" s="116"/>
      <c r="M22" s="117"/>
    </row>
    <row r="23" spans="1:13" ht="45" x14ac:dyDescent="0.25">
      <c r="A23" s="85" t="s">
        <v>25</v>
      </c>
      <c r="B23" s="112">
        <f>B22</f>
        <v>34.93</v>
      </c>
      <c r="C23" s="113"/>
      <c r="D23" s="114"/>
      <c r="E23" s="112">
        <f>E22</f>
        <v>34.93</v>
      </c>
      <c r="F23" s="113"/>
      <c r="G23" s="114"/>
      <c r="H23" s="112">
        <f>H22</f>
        <v>34.93</v>
      </c>
      <c r="I23" s="113"/>
      <c r="J23" s="114"/>
      <c r="K23" s="112">
        <f>K22</f>
        <v>34.93</v>
      </c>
      <c r="L23" s="113"/>
      <c r="M23" s="114"/>
    </row>
    <row r="24" spans="1:13" ht="75.75" thickBot="1" x14ac:dyDescent="0.3">
      <c r="A24" s="93" t="s">
        <v>26</v>
      </c>
      <c r="B24" s="78">
        <f>B20+B19</f>
        <v>5.31</v>
      </c>
      <c r="C24" s="79">
        <f>C20+C19</f>
        <v>1.06</v>
      </c>
      <c r="D24" s="80">
        <f>D19+D20</f>
        <v>6.37</v>
      </c>
      <c r="E24" s="78">
        <f>E20+E19</f>
        <v>5.94</v>
      </c>
      <c r="F24" s="79">
        <f>F20+F19</f>
        <v>1.41</v>
      </c>
      <c r="G24" s="80">
        <f>G19+G20</f>
        <v>7.35</v>
      </c>
      <c r="H24" s="78">
        <f>H20+H19</f>
        <v>5.49</v>
      </c>
      <c r="I24" s="79">
        <f>I20+I19</f>
        <v>1.06</v>
      </c>
      <c r="J24" s="80">
        <f>J19+J20</f>
        <v>6.54</v>
      </c>
      <c r="K24" s="78">
        <f>K20+K19</f>
        <v>6.12</v>
      </c>
      <c r="L24" s="79">
        <f>L20+L19</f>
        <v>1.41</v>
      </c>
      <c r="M24" s="80">
        <f>M19+M20</f>
        <v>7.53</v>
      </c>
    </row>
    <row r="26" spans="1:13" s="99" customFormat="1" x14ac:dyDescent="0.25">
      <c r="A26" s="111" t="s">
        <v>48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</row>
    <row r="27" spans="1:13" s="99" customFormat="1" x14ac:dyDescent="0.25">
      <c r="A27" s="111" t="s">
        <v>49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</row>
    <row r="28" spans="1:13" s="99" customFormat="1" x14ac:dyDescent="0.25">
      <c r="A28" s="111" t="s">
        <v>50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</row>
    <row r="29" spans="1:13" s="99" customFormat="1" x14ac:dyDescent="0.25">
      <c r="A29" s="111" t="s">
        <v>44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</row>
    <row r="30" spans="1:13" s="99" customFormat="1" x14ac:dyDescent="0.25">
      <c r="A30" s="111" t="s">
        <v>45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</row>
    <row r="31" spans="1:13" s="99" customFormat="1" x14ac:dyDescent="0.25">
      <c r="A31" s="111" t="s">
        <v>51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</row>
    <row r="32" spans="1:13" s="99" customFormat="1" x14ac:dyDescent="0.25">
      <c r="A32" s="111" t="s">
        <v>23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</row>
    <row r="33" spans="1:13" s="99" customFormat="1" x14ac:dyDescent="0.25">
      <c r="A33" s="111" t="s">
        <v>40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</row>
    <row r="34" spans="1:13" s="99" customFormat="1" x14ac:dyDescent="0.25">
      <c r="A34" s="111" t="s">
        <v>41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</row>
    <row r="35" spans="1:13" s="99" customFormat="1" x14ac:dyDescent="0.25">
      <c r="A35" s="111" t="s">
        <v>42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</row>
  </sheetData>
  <mergeCells count="20">
    <mergeCell ref="A31:M31"/>
    <mergeCell ref="A32:M32"/>
    <mergeCell ref="A33:M33"/>
    <mergeCell ref="A34:M34"/>
    <mergeCell ref="A35:M35"/>
    <mergeCell ref="A30:M30"/>
    <mergeCell ref="B22:D22"/>
    <mergeCell ref="B23:D23"/>
    <mergeCell ref="E22:G22"/>
    <mergeCell ref="E23:G23"/>
    <mergeCell ref="H22:J22"/>
    <mergeCell ref="H23:J23"/>
    <mergeCell ref="A1:M1"/>
    <mergeCell ref="A2:M2"/>
    <mergeCell ref="A28:M28"/>
    <mergeCell ref="A29:M29"/>
    <mergeCell ref="K23:M23"/>
    <mergeCell ref="K22:M22"/>
    <mergeCell ref="A26:M26"/>
    <mergeCell ref="A27:M27"/>
  </mergeCells>
  <pageMargins left="0.23622047244094491" right="0.23622047244094491" top="0.23622047244094491" bottom="0.23622047244094491" header="0.31496062992125984" footer="0.31496062992125984"/>
  <pageSetup paperSize="9" scale="57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ΑΣΦ.ΕΙΣΦ.ΜΑΘ. ΑΝΕΥ ΤΕΚΑ</vt:lpstr>
      <vt:lpstr>ΑΣΦ ΕΙΣΦ. ΜΑΘ. ΜΕ ΤΕΚΑ</vt:lpstr>
      <vt:lpstr>'ΑΣΦ ΕΙΣΦ. ΜΑΘ. ΜΕ ΤΕΚΑ'!Print_Area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Θεώνη Κασβίκη</dc:creator>
  <cp:lastModifiedBy>Σταματία Κοντορούδα</cp:lastModifiedBy>
  <cp:lastPrinted>2023-12-06T22:55:30Z</cp:lastPrinted>
  <dcterms:created xsi:type="dcterms:W3CDTF">2023-04-07T09:32:36Z</dcterms:created>
  <dcterms:modified xsi:type="dcterms:W3CDTF">2024-04-01T07:18:35Z</dcterms:modified>
</cp:coreProperties>
</file>